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46edd2f55601638/10 PROJEKTY AKTUAL/Bratislava_Terchovska_2021-29/_DSP terchovska/FINAL/BD/DWG^J DOC^J XLS/"/>
    </mc:Choice>
  </mc:AlternateContent>
  <xr:revisionPtr revIDLastSave="5" documentId="8_{06F36CE5-FAB2-478F-BE19-86916846BD3B}" xr6:coauthVersionLast="47" xr6:coauthVersionMax="47" xr10:uidLastSave="{4E471F92-D45F-4EC9-8536-9DCE8FAAC516}"/>
  <bookViews>
    <workbookView xWindow="28680" yWindow="-8580" windowWidth="29040" windowHeight="15720" xr2:uid="{00000000-000D-0000-FFFF-FFFF00000000}"/>
  </bookViews>
  <sheets>
    <sheet name="výrub BD" sheetId="9" r:id="rId1"/>
    <sheet name="návrh BD" sheetId="11" r:id="rId2"/>
  </sheets>
  <definedNames>
    <definedName name="_xlnm.Print_Titles" localSheetId="0">'výrub BD'!$3:$4</definedName>
    <definedName name="_xlnm.Print_Area" localSheetId="1">'návrh BD'!$A$1:$Q$33</definedName>
    <definedName name="_xlnm.Print_Area" localSheetId="0">'výrub BD'!$A$1:$P$62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1" l="1"/>
  <c r="Q11" i="11" s="1"/>
  <c r="P10" i="11"/>
  <c r="P9" i="11"/>
  <c r="Q9" i="11" s="1"/>
  <c r="P8" i="11"/>
  <c r="Q8" i="11" s="1"/>
  <c r="P7" i="11"/>
  <c r="P6" i="11"/>
  <c r="Q6" i="11" s="1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6" i="9"/>
  <c r="Q10" i="11"/>
  <c r="Q7" i="11"/>
  <c r="G14" i="11"/>
  <c r="P44" i="9" l="1"/>
  <c r="Q14" i="11"/>
  <c r="S14" i="11" l="1"/>
  <c r="S15" i="11" s="1"/>
</calcChain>
</file>

<file path=xl/sharedStrings.xml><?xml version="1.0" encoding="utf-8"?>
<sst xmlns="http://schemas.openxmlformats.org/spreadsheetml/2006/main" count="278" uniqueCount="98">
  <si>
    <t>LATINSKÝ NÁZOV</t>
  </si>
  <si>
    <t>SLOVENSKÝ NÁZOV</t>
  </si>
  <si>
    <t>POZNÁMKA</t>
  </si>
  <si>
    <t>PRIRÁŽKOVÝ INDEX</t>
  </si>
  <si>
    <t>SPOL. HODNOTA</t>
  </si>
  <si>
    <t>index</t>
  </si>
  <si>
    <t>IND</t>
  </si>
  <si>
    <t>POČET</t>
  </si>
  <si>
    <t>i</t>
  </si>
  <si>
    <t>hod.</t>
  </si>
  <si>
    <t>PLOCHA    m2</t>
  </si>
  <si>
    <t>UPRAVENÁ SPOL. HODNOTA</t>
  </si>
  <si>
    <t>CELKOVÁ         SPOL.        HODNOTA</t>
  </si>
  <si>
    <t>CELKOVO</t>
  </si>
  <si>
    <t xml:space="preserve">CHARAKTERISTIKA - INDEX DREVÍN </t>
  </si>
  <si>
    <t>a</t>
  </si>
  <si>
    <t>: ak je drevina odumretá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</si>
  <si>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</si>
  <si>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</si>
  <si>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</si>
  <si>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</si>
  <si>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</si>
  <si>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</si>
  <si>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</si>
  <si>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</si>
  <si>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</si>
  <si>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</si>
  <si>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</si>
  <si>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Cerasus avium</t>
  </si>
  <si>
    <t>čerešňa vtáčia</t>
  </si>
  <si>
    <t>OBV. KM. / CM</t>
  </si>
  <si>
    <t>PLOCHA / M2</t>
  </si>
  <si>
    <t>výrub:</t>
  </si>
  <si>
    <t>Č. podľa prieskumu</t>
  </si>
  <si>
    <t>OBV. KM.  PRI VÝSADBE/ CM</t>
  </si>
  <si>
    <t>21-25</t>
  </si>
  <si>
    <t>svíb krvavý</t>
  </si>
  <si>
    <t>Swida sanguinea</t>
  </si>
  <si>
    <t>: ak je jednoznačne preukázaný nepriaznivý vplyv dreviny na statiku objektov a budov alebo drevín a ohrozenie prevádzkyschopnosti inžinierskych sietí, zatienenie nad hodnoty povolené normami a spôsobenie nadmernej vlhkosti obytných a iných objektov</t>
  </si>
  <si>
    <t>: ak je drevina poškodená alebo je iným spôsobom znížená jej fyziologická hodnota v rozpätí medzi 26% až 60%</t>
  </si>
  <si>
    <t>: ak je drevina poškodená alebo je iným spôsobom znížená jej fyziologická hodnota v rozpätí medzi 11% až 25%</t>
  </si>
  <si>
    <t>0 ,1–0,4</t>
  </si>
  <si>
    <t xml:space="preserve"> 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</si>
  <si>
    <t>: ak ide o drevinu rastúci v chránenom území alebo jeho ochrannom pásme s druhým stupňom ochrany, v chránenom vtáčom území s prvým stupňom ochrany alebo obecnom chránenom území</t>
  </si>
  <si>
    <t>: ak ide o drevinu rastúci v chránenom území alebo jeho ochrannom pásme v chránenom území alebo jeho ochrannom pásme s tretím stupňom ochrany</t>
  </si>
  <si>
    <t>: ak ide o drevinu rastúci v chránenom území alebo jeho ochrannom pásme v chránenom území alebo jeho ochrannom pásme so štvrtým alebo piatym stupňom ochrany</t>
  </si>
  <si>
    <t>: ak ide o drevinu vyhlásenú́ za chránený strom</t>
  </si>
  <si>
    <t>: ak je drevina poškodená alebo je iným spôsobom znížená jej fyziologická hodnota v rozpätí nad 60 %</t>
  </si>
  <si>
    <t>: ak ide o krátkovekú drevinu</t>
  </si>
  <si>
    <t>: ak ide o strednovekú drevinu</t>
  </si>
  <si>
    <t>: ak ide o dlhovekú drevinu</t>
  </si>
  <si>
    <t>: ak ide o drevinu rastúci v stromoradiach, v brehových porastoch, vo vetrolamoch, v parkoch, v botanických záhradách, v arborétach, v zoologických záhradách, v okolí priemyselných, poľnohospodárskych alebo iných hospodárskych objektov, v okolí sociálnych alebo zdravotníckych zariadení, v cintorínoch alebo je súčasťou verejnej zelene</t>
  </si>
  <si>
    <t>21–25</t>
  </si>
  <si>
    <t>Populus nigra</t>
  </si>
  <si>
    <t>topoľ čierny</t>
  </si>
  <si>
    <t>Sambucus nigra</t>
  </si>
  <si>
    <t>baza čierna</t>
  </si>
  <si>
    <t>Spoločenská hodnota drevín v zmysle § 48  zákona č. 543/2002 Z.z. o ochrane prírody a krajiny bola vypočítaná podľa vyhlášky  č. 170/2021 Z. z. ktorou sa vykonáva zákon č. 543/2002 Z.z. o ochrane prírody a krajiny, a ktorá ruší vyhlášky 213/2000 Z. z. a 24/2003 Z. z..</t>
  </si>
  <si>
    <t>VÝŠKA 
m</t>
  </si>
  <si>
    <t>VÝŠKA / M</t>
  </si>
  <si>
    <t>PAP</t>
  </si>
  <si>
    <t>Prunus avium ‘Plena’</t>
  </si>
  <si>
    <t>ACR</t>
  </si>
  <si>
    <t>AA</t>
  </si>
  <si>
    <t>CP</t>
  </si>
  <si>
    <t>javor poľný</t>
  </si>
  <si>
    <t>Amelanchier arborea ‘Robin Hill’</t>
  </si>
  <si>
    <t>muchovník stromovitý</t>
  </si>
  <si>
    <t>Crataegus prunifolia ‘Splendens’</t>
  </si>
  <si>
    <t>hloh slivkolistý</t>
  </si>
  <si>
    <t>18-20</t>
  </si>
  <si>
    <t>veľkosti podľa DENDROLOGICKÉHO POSUDKU (2021/05)</t>
  </si>
  <si>
    <t>Fraxinus excelsior</t>
  </si>
  <si>
    <t>jaseň štíhly</t>
  </si>
  <si>
    <t>Prunus cerasifera subsp. Myrobalana</t>
  </si>
  <si>
    <t>slivka čerešňoplodá</t>
  </si>
  <si>
    <t>Pyrus communis</t>
  </si>
  <si>
    <t>hruška obyčajná</t>
  </si>
  <si>
    <t>Juglans regia</t>
  </si>
  <si>
    <t>orech kráľovský</t>
  </si>
  <si>
    <t>Acer platanoides</t>
  </si>
  <si>
    <t>javor mliečny</t>
  </si>
  <si>
    <t>Tilia cordata</t>
  </si>
  <si>
    <t>Morus nigra</t>
  </si>
  <si>
    <t>moruša čierna</t>
  </si>
  <si>
    <t>Platycladus orientalis</t>
  </si>
  <si>
    <t>tujovec východný</t>
  </si>
  <si>
    <t>CO</t>
  </si>
  <si>
    <t>Celtis occidentalis</t>
  </si>
  <si>
    <t>brestovec západný</t>
  </si>
  <si>
    <t>Acer campestre ‘Red Shine’</t>
  </si>
  <si>
    <t>14-16</t>
  </si>
  <si>
    <t>lipa malolistá</t>
  </si>
  <si>
    <t>AC</t>
  </si>
  <si>
    <t xml:space="preserve">Acer campestre </t>
  </si>
  <si>
    <t>TABUĽKA ODSTRAŇOVANÝCH STROMOV:  Bytový súbor Terchovská, Bratislava (časť Bytový dom)</t>
  </si>
  <si>
    <t>18.13.16</t>
  </si>
  <si>
    <t>TABUĽKA  NAVRHOVANEJ NÁHRADNEJ VÝSADBY: Bytový súbor Terchovská, Bratislava (časť Bytový dom)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</si>
</sst>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FF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0"/>
      <color rgb="FF92D050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9"/>
      <color rgb="FF181818"/>
      <name val="Trebuchet M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/>
    <xf numFmtId="0" fontId="2" fillId="2" borderId="6" xfId="0" applyFont="1" applyFill="1" applyBorder="1"/>
    <xf numFmtId="0" fontId="2" fillId="2" borderId="3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8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1" fillId="0" borderId="0" xfId="0" applyFont="1"/>
    <xf numFmtId="0" fontId="11" fillId="0" borderId="1" xfId="0" applyFont="1" applyBorder="1" applyAlignment="1">
      <alignment vertical="center"/>
    </xf>
    <xf numFmtId="0" fontId="13" fillId="2" borderId="6" xfId="0" applyFont="1" applyFill="1" applyBorder="1"/>
    <xf numFmtId="0" fontId="14" fillId="0" borderId="0" xfId="0" applyFont="1"/>
    <xf numFmtId="0" fontId="6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00FF"/>
      <color rgb="FF00A1DA"/>
      <color rgb="FFEAF5DF"/>
      <color rgb="FF007FDE"/>
      <color rgb="FFFDF4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58EE1-5943-44EC-8977-AC214A0C810D}">
  <dimension ref="A1:S77"/>
  <sheetViews>
    <sheetView tabSelected="1" view="pageLayout" zoomScale="85" zoomScaleNormal="100" zoomScaleSheetLayoutView="85" zoomScalePageLayoutView="85" workbookViewId="0">
      <selection activeCell="H19" sqref="H19"/>
    </sheetView>
  </sheetViews>
  <sheetFormatPr defaultColWidth="0.5546875" defaultRowHeight="13.8" x14ac:dyDescent="0.3"/>
  <cols>
    <col min="1" max="1" width="9.33203125" style="1" customWidth="1"/>
    <col min="2" max="2" width="6.6640625" style="7" customWidth="1"/>
    <col min="3" max="3" width="30.88671875" style="1" customWidth="1"/>
    <col min="4" max="4" width="24.5546875" style="1" customWidth="1"/>
    <col min="5" max="7" width="8.33203125" style="7" customWidth="1"/>
    <col min="8" max="8" width="21.44140625" style="32" customWidth="1"/>
    <col min="9" max="9" width="10.6640625" style="8" customWidth="1"/>
    <col min="10" max="10" width="4.44140625" style="1" customWidth="1"/>
    <col min="11" max="11" width="4.44140625" style="3" customWidth="1"/>
    <col min="12" max="15" width="4.44140625" style="1" customWidth="1"/>
    <col min="16" max="16" width="10.88671875" style="8" customWidth="1"/>
    <col min="17" max="17" width="67.6640625" style="1" hidden="1" customWidth="1"/>
    <col min="18" max="18" width="10.109375" style="1" customWidth="1"/>
    <col min="19" max="19" width="21.5546875" style="1" customWidth="1"/>
    <col min="20" max="16384" width="0.5546875" style="1"/>
  </cols>
  <sheetData>
    <row r="1" spans="1:18" ht="15" customHeight="1" x14ac:dyDescent="0.3">
      <c r="A1" s="50" t="s">
        <v>95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R1" s="23"/>
    </row>
    <row r="2" spans="1:18" ht="8.25" customHeight="1" x14ac:dyDescent="0.3">
      <c r="I2" s="7"/>
      <c r="K2" s="2"/>
      <c r="L2" s="4"/>
      <c r="M2" s="4"/>
      <c r="N2" s="4"/>
      <c r="P2" s="7"/>
    </row>
    <row r="3" spans="1:18" ht="15" customHeight="1" x14ac:dyDescent="0.3">
      <c r="A3" s="51" t="s">
        <v>33</v>
      </c>
      <c r="B3" s="51" t="s">
        <v>6</v>
      </c>
      <c r="C3" s="51" t="s">
        <v>0</v>
      </c>
      <c r="D3" s="51" t="s">
        <v>1</v>
      </c>
      <c r="E3" s="51" t="s">
        <v>30</v>
      </c>
      <c r="F3" s="53" t="s">
        <v>31</v>
      </c>
      <c r="G3" s="53" t="s">
        <v>59</v>
      </c>
      <c r="H3" s="54" t="s">
        <v>2</v>
      </c>
      <c r="I3" s="56" t="s">
        <v>4</v>
      </c>
      <c r="J3" s="53" t="s">
        <v>3</v>
      </c>
      <c r="K3" s="53"/>
      <c r="L3" s="53"/>
      <c r="M3" s="53"/>
      <c r="N3" s="53"/>
      <c r="O3" s="53"/>
      <c r="P3" s="59" t="s">
        <v>11</v>
      </c>
    </row>
    <row r="4" spans="1:18" ht="15" customHeight="1" x14ac:dyDescent="0.3">
      <c r="A4" s="52"/>
      <c r="B4" s="52"/>
      <c r="C4" s="52"/>
      <c r="D4" s="52"/>
      <c r="E4" s="52"/>
      <c r="F4" s="53"/>
      <c r="G4" s="53"/>
      <c r="H4" s="55"/>
      <c r="I4" s="57"/>
      <c r="J4" s="5" t="s">
        <v>9</v>
      </c>
      <c r="K4" s="6" t="s">
        <v>5</v>
      </c>
      <c r="L4" s="5" t="s">
        <v>9</v>
      </c>
      <c r="M4" s="5" t="s">
        <v>5</v>
      </c>
      <c r="N4" s="5" t="s">
        <v>9</v>
      </c>
      <c r="O4" s="5" t="s">
        <v>5</v>
      </c>
      <c r="P4" s="59"/>
    </row>
    <row r="5" spans="1:18" ht="12.75" customHeight="1" x14ac:dyDescent="0.3">
      <c r="A5" s="60" t="s">
        <v>71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18" ht="15" customHeight="1" x14ac:dyDescent="0.3">
      <c r="A6" s="9">
        <v>3</v>
      </c>
      <c r="B6" s="9"/>
      <c r="C6" s="10" t="s">
        <v>76</v>
      </c>
      <c r="D6" s="10" t="s">
        <v>77</v>
      </c>
      <c r="E6" s="11">
        <v>97</v>
      </c>
      <c r="F6" s="11"/>
      <c r="G6" s="11">
        <v>7</v>
      </c>
      <c r="H6" s="33"/>
      <c r="I6" s="12">
        <v>1059</v>
      </c>
      <c r="J6" s="11">
        <v>0.8</v>
      </c>
      <c r="K6" s="11" t="s">
        <v>20</v>
      </c>
      <c r="L6" s="11">
        <v>0.9</v>
      </c>
      <c r="M6" s="11" t="s">
        <v>21</v>
      </c>
      <c r="N6" s="11">
        <v>1.3</v>
      </c>
      <c r="O6" s="11" t="s">
        <v>23</v>
      </c>
      <c r="P6" s="13">
        <f>I6*J6*N6*L6</f>
        <v>991.22400000000016</v>
      </c>
    </row>
    <row r="7" spans="1:18" ht="15" customHeight="1" x14ac:dyDescent="0.3">
      <c r="A7" s="9">
        <v>4</v>
      </c>
      <c r="B7" s="9"/>
      <c r="C7" s="10" t="s">
        <v>78</v>
      </c>
      <c r="D7" s="10" t="s">
        <v>79</v>
      </c>
      <c r="E7" s="11">
        <v>69</v>
      </c>
      <c r="F7" s="11"/>
      <c r="G7" s="11">
        <v>7</v>
      </c>
      <c r="H7" s="33"/>
      <c r="I7" s="12">
        <v>691</v>
      </c>
      <c r="J7" s="11">
        <v>1</v>
      </c>
      <c r="K7" s="11"/>
      <c r="L7" s="11">
        <v>1</v>
      </c>
      <c r="M7" s="11"/>
      <c r="N7" s="11">
        <v>1.3</v>
      </c>
      <c r="O7" s="11" t="s">
        <v>23</v>
      </c>
      <c r="P7" s="13">
        <f t="shared" ref="P7:P43" si="0">I7*J7*N7*L7</f>
        <v>898.30000000000007</v>
      </c>
    </row>
    <row r="8" spans="1:18" ht="15" customHeight="1" x14ac:dyDescent="0.3">
      <c r="A8" s="9">
        <v>6</v>
      </c>
      <c r="B8" s="9"/>
      <c r="C8" s="10" t="s">
        <v>53</v>
      </c>
      <c r="D8" s="10" t="s">
        <v>54</v>
      </c>
      <c r="E8" s="11">
        <v>142</v>
      </c>
      <c r="F8" s="11"/>
      <c r="G8" s="11">
        <v>12</v>
      </c>
      <c r="H8" s="33"/>
      <c r="I8" s="12">
        <v>1612</v>
      </c>
      <c r="J8" s="11">
        <v>1</v>
      </c>
      <c r="K8" s="11"/>
      <c r="L8" s="11">
        <v>1</v>
      </c>
      <c r="M8" s="11"/>
      <c r="N8" s="11">
        <v>1.3</v>
      </c>
      <c r="O8" s="11" t="s">
        <v>23</v>
      </c>
      <c r="P8" s="13">
        <f t="shared" si="0"/>
        <v>2095.6</v>
      </c>
    </row>
    <row r="9" spans="1:18" s="22" customFormat="1" ht="15" customHeight="1" x14ac:dyDescent="0.3">
      <c r="A9" s="9">
        <v>7</v>
      </c>
      <c r="B9" s="9"/>
      <c r="C9" s="10" t="s">
        <v>53</v>
      </c>
      <c r="D9" s="10" t="s">
        <v>54</v>
      </c>
      <c r="E9" s="11">
        <v>108</v>
      </c>
      <c r="F9" s="11"/>
      <c r="G9" s="11">
        <v>12</v>
      </c>
      <c r="H9" s="33"/>
      <c r="I9" s="12">
        <v>1198</v>
      </c>
      <c r="J9" s="11">
        <v>1</v>
      </c>
      <c r="K9" s="11"/>
      <c r="L9" s="11">
        <v>1</v>
      </c>
      <c r="M9" s="11"/>
      <c r="N9" s="11">
        <v>1.3</v>
      </c>
      <c r="O9" s="11" t="s">
        <v>23</v>
      </c>
      <c r="P9" s="13">
        <f t="shared" si="0"/>
        <v>1557.4</v>
      </c>
    </row>
    <row r="10" spans="1:18" s="22" customFormat="1" ht="15" customHeight="1" x14ac:dyDescent="0.3">
      <c r="A10" s="9">
        <v>8</v>
      </c>
      <c r="B10" s="9"/>
      <c r="C10" s="10" t="s">
        <v>53</v>
      </c>
      <c r="D10" s="10" t="s">
        <v>54</v>
      </c>
      <c r="E10" s="11">
        <v>123</v>
      </c>
      <c r="F10" s="11"/>
      <c r="G10" s="11">
        <v>14</v>
      </c>
      <c r="H10" s="33"/>
      <c r="I10" s="12">
        <v>1474</v>
      </c>
      <c r="J10" s="11">
        <v>1</v>
      </c>
      <c r="K10" s="11"/>
      <c r="L10" s="11">
        <v>1</v>
      </c>
      <c r="M10" s="11"/>
      <c r="N10" s="11">
        <v>1.3</v>
      </c>
      <c r="O10" s="11" t="s">
        <v>23</v>
      </c>
      <c r="P10" s="13">
        <f t="shared" si="0"/>
        <v>1916.2</v>
      </c>
    </row>
    <row r="11" spans="1:18" s="22" customFormat="1" ht="15" customHeight="1" x14ac:dyDescent="0.3">
      <c r="A11" s="9">
        <v>9</v>
      </c>
      <c r="B11" s="9"/>
      <c r="C11" s="10" t="s">
        <v>53</v>
      </c>
      <c r="D11" s="10" t="s">
        <v>54</v>
      </c>
      <c r="E11" s="11">
        <v>132</v>
      </c>
      <c r="F11" s="11"/>
      <c r="G11" s="11">
        <v>15</v>
      </c>
      <c r="H11" s="33"/>
      <c r="I11" s="12">
        <v>1612</v>
      </c>
      <c r="J11" s="11">
        <v>1</v>
      </c>
      <c r="K11" s="11"/>
      <c r="L11" s="11">
        <v>1</v>
      </c>
      <c r="M11" s="11"/>
      <c r="N11" s="11">
        <v>1.3</v>
      </c>
      <c r="O11" s="11" t="s">
        <v>23</v>
      </c>
      <c r="P11" s="13">
        <f t="shared" si="0"/>
        <v>2095.6</v>
      </c>
    </row>
    <row r="12" spans="1:18" s="22" customFormat="1" ht="15" customHeight="1" x14ac:dyDescent="0.3">
      <c r="A12" s="9">
        <v>11</v>
      </c>
      <c r="B12" s="9"/>
      <c r="C12" s="10" t="s">
        <v>80</v>
      </c>
      <c r="D12" s="10" t="s">
        <v>81</v>
      </c>
      <c r="E12" s="11">
        <v>47</v>
      </c>
      <c r="F12" s="11"/>
      <c r="G12" s="11">
        <v>6</v>
      </c>
      <c r="H12" s="33"/>
      <c r="I12" s="12">
        <v>507</v>
      </c>
      <c r="J12" s="11">
        <v>1.1000000000000001</v>
      </c>
      <c r="K12" s="11" t="s">
        <v>22</v>
      </c>
      <c r="L12" s="11">
        <v>1</v>
      </c>
      <c r="M12" s="11"/>
      <c r="N12" s="11">
        <v>1.3</v>
      </c>
      <c r="O12" s="11" t="s">
        <v>23</v>
      </c>
      <c r="P12" s="13">
        <f t="shared" si="0"/>
        <v>725.0100000000001</v>
      </c>
    </row>
    <row r="13" spans="1:18" s="22" customFormat="1" ht="15" customHeight="1" x14ac:dyDescent="0.3">
      <c r="A13" s="9">
        <v>12</v>
      </c>
      <c r="B13" s="9"/>
      <c r="C13" s="10" t="s">
        <v>82</v>
      </c>
      <c r="D13" s="10" t="s">
        <v>92</v>
      </c>
      <c r="E13" s="11">
        <v>197</v>
      </c>
      <c r="F13" s="11"/>
      <c r="G13" s="11">
        <v>18</v>
      </c>
      <c r="H13" s="33"/>
      <c r="I13" s="12">
        <v>2073</v>
      </c>
      <c r="J13" s="11">
        <v>0.8</v>
      </c>
      <c r="K13" s="11" t="s">
        <v>20</v>
      </c>
      <c r="L13" s="11">
        <v>1.1000000000000001</v>
      </c>
      <c r="M13" s="11" t="s">
        <v>22</v>
      </c>
      <c r="N13" s="11">
        <v>1.3</v>
      </c>
      <c r="O13" s="11" t="s">
        <v>23</v>
      </c>
      <c r="P13" s="13">
        <f t="shared" si="0"/>
        <v>2371.5120000000002</v>
      </c>
    </row>
    <row r="14" spans="1:18" s="22" customFormat="1" ht="15" customHeight="1" x14ac:dyDescent="0.3">
      <c r="A14" s="9">
        <v>13</v>
      </c>
      <c r="B14" s="9"/>
      <c r="C14" s="10" t="s">
        <v>37</v>
      </c>
      <c r="D14" s="10" t="s">
        <v>36</v>
      </c>
      <c r="E14" s="11"/>
      <c r="F14" s="11">
        <v>15</v>
      </c>
      <c r="G14" s="11">
        <v>3</v>
      </c>
      <c r="H14" s="33"/>
      <c r="I14" s="12">
        <v>276</v>
      </c>
      <c r="J14" s="11">
        <v>0.9</v>
      </c>
      <c r="K14" s="11" t="s">
        <v>21</v>
      </c>
      <c r="L14" s="11">
        <v>1</v>
      </c>
      <c r="M14" s="11"/>
      <c r="N14" s="11">
        <v>1.3</v>
      </c>
      <c r="O14" s="11" t="s">
        <v>23</v>
      </c>
      <c r="P14" s="13">
        <f t="shared" si="0"/>
        <v>322.92</v>
      </c>
    </row>
    <row r="15" spans="1:18" s="22" customFormat="1" ht="15" customHeight="1" x14ac:dyDescent="0.3">
      <c r="A15" s="9">
        <v>14</v>
      </c>
      <c r="B15" s="9"/>
      <c r="C15" s="10" t="s">
        <v>74</v>
      </c>
      <c r="D15" s="10" t="s">
        <v>75</v>
      </c>
      <c r="E15" s="11">
        <v>298</v>
      </c>
      <c r="F15" s="11"/>
      <c r="G15" s="11">
        <v>8</v>
      </c>
      <c r="H15" s="33"/>
      <c r="I15" s="12">
        <v>2948</v>
      </c>
      <c r="J15" s="11">
        <v>0.6</v>
      </c>
      <c r="K15" s="11" t="s">
        <v>19</v>
      </c>
      <c r="L15" s="11">
        <v>0.9</v>
      </c>
      <c r="M15" s="11" t="s">
        <v>21</v>
      </c>
      <c r="N15" s="11">
        <v>1.3</v>
      </c>
      <c r="O15" s="11" t="s">
        <v>23</v>
      </c>
      <c r="P15" s="13">
        <f t="shared" si="0"/>
        <v>2069.4960000000001</v>
      </c>
    </row>
    <row r="16" spans="1:18" s="22" customFormat="1" ht="15" customHeight="1" x14ac:dyDescent="0.3">
      <c r="A16" s="9">
        <v>15</v>
      </c>
      <c r="B16" s="9"/>
      <c r="C16" s="10" t="s">
        <v>78</v>
      </c>
      <c r="D16" s="10" t="s">
        <v>79</v>
      </c>
      <c r="E16" s="11">
        <v>179</v>
      </c>
      <c r="F16" s="11"/>
      <c r="G16" s="11">
        <v>9</v>
      </c>
      <c r="H16" s="33"/>
      <c r="I16" s="12">
        <v>1796</v>
      </c>
      <c r="J16" s="11">
        <v>1</v>
      </c>
      <c r="K16" s="11"/>
      <c r="L16" s="11">
        <v>1</v>
      </c>
      <c r="M16" s="11"/>
      <c r="N16" s="11">
        <v>1.3</v>
      </c>
      <c r="O16" s="11" t="s">
        <v>23</v>
      </c>
      <c r="P16" s="13">
        <f t="shared" si="0"/>
        <v>2334.8000000000002</v>
      </c>
    </row>
    <row r="17" spans="1:16" s="22" customFormat="1" ht="15" customHeight="1" x14ac:dyDescent="0.3">
      <c r="A17" s="9">
        <v>16</v>
      </c>
      <c r="B17" s="9"/>
      <c r="C17" s="10" t="s">
        <v>53</v>
      </c>
      <c r="D17" s="10" t="s">
        <v>54</v>
      </c>
      <c r="E17" s="11">
        <v>225</v>
      </c>
      <c r="F17" s="11"/>
      <c r="G17" s="11">
        <v>16</v>
      </c>
      <c r="H17" s="33"/>
      <c r="I17" s="12">
        <v>2349</v>
      </c>
      <c r="J17" s="11">
        <v>0.6</v>
      </c>
      <c r="K17" s="11" t="s">
        <v>19</v>
      </c>
      <c r="L17" s="11">
        <v>1</v>
      </c>
      <c r="M17" s="11"/>
      <c r="N17" s="11">
        <v>1.3</v>
      </c>
      <c r="O17" s="11" t="s">
        <v>23</v>
      </c>
      <c r="P17" s="13">
        <f t="shared" si="0"/>
        <v>1832.2199999999998</v>
      </c>
    </row>
    <row r="18" spans="1:16" s="22" customFormat="1" ht="15" customHeight="1" x14ac:dyDescent="0.3">
      <c r="A18" s="9">
        <v>17</v>
      </c>
      <c r="B18" s="9"/>
      <c r="C18" s="10" t="s">
        <v>78</v>
      </c>
      <c r="D18" s="10" t="s">
        <v>79</v>
      </c>
      <c r="E18" s="11">
        <v>220</v>
      </c>
      <c r="F18" s="11"/>
      <c r="G18" s="11">
        <v>9</v>
      </c>
      <c r="H18" s="33"/>
      <c r="I18" s="12">
        <v>2073</v>
      </c>
      <c r="J18" s="11">
        <v>0.6</v>
      </c>
      <c r="K18" s="11" t="s">
        <v>19</v>
      </c>
      <c r="L18" s="11">
        <v>1</v>
      </c>
      <c r="M18" s="11"/>
      <c r="N18" s="11">
        <v>1.3</v>
      </c>
      <c r="O18" s="11" t="s">
        <v>23</v>
      </c>
      <c r="P18" s="13">
        <f t="shared" si="0"/>
        <v>1616.94</v>
      </c>
    </row>
    <row r="19" spans="1:16" s="22" customFormat="1" ht="15" customHeight="1" x14ac:dyDescent="0.3">
      <c r="A19" s="9">
        <v>19</v>
      </c>
      <c r="B19" s="9"/>
      <c r="C19" s="10" t="s">
        <v>28</v>
      </c>
      <c r="D19" s="10" t="s">
        <v>29</v>
      </c>
      <c r="E19" s="11">
        <v>78</v>
      </c>
      <c r="F19" s="11"/>
      <c r="G19" s="11">
        <v>8</v>
      </c>
      <c r="H19" s="33"/>
      <c r="I19" s="12">
        <v>783</v>
      </c>
      <c r="J19" s="11">
        <v>0.9</v>
      </c>
      <c r="K19" s="11" t="s">
        <v>21</v>
      </c>
      <c r="L19" s="11">
        <v>1</v>
      </c>
      <c r="M19" s="11"/>
      <c r="N19" s="11">
        <v>1.3</v>
      </c>
      <c r="O19" s="11" t="s">
        <v>23</v>
      </c>
      <c r="P19" s="13">
        <f t="shared" si="0"/>
        <v>916.11000000000013</v>
      </c>
    </row>
    <row r="20" spans="1:16" s="22" customFormat="1" ht="15" customHeight="1" x14ac:dyDescent="0.3">
      <c r="A20" s="9">
        <v>20</v>
      </c>
      <c r="B20" s="9"/>
      <c r="C20" s="10" t="s">
        <v>83</v>
      </c>
      <c r="D20" s="10" t="s">
        <v>84</v>
      </c>
      <c r="E20" s="11">
        <v>60</v>
      </c>
      <c r="F20" s="11"/>
      <c r="G20" s="11">
        <v>8</v>
      </c>
      <c r="H20" s="33"/>
      <c r="I20" s="12">
        <v>599</v>
      </c>
      <c r="J20" s="11">
        <v>1</v>
      </c>
      <c r="K20" s="11"/>
      <c r="L20" s="11">
        <v>1</v>
      </c>
      <c r="M20" s="11"/>
      <c r="N20" s="11">
        <v>1.3</v>
      </c>
      <c r="O20" s="11" t="s">
        <v>23</v>
      </c>
      <c r="P20" s="13">
        <f t="shared" si="0"/>
        <v>778.7</v>
      </c>
    </row>
    <row r="21" spans="1:16" s="22" customFormat="1" ht="15" customHeight="1" x14ac:dyDescent="0.3">
      <c r="A21" s="9">
        <v>21</v>
      </c>
      <c r="B21" s="9"/>
      <c r="C21" s="10" t="s">
        <v>85</v>
      </c>
      <c r="D21" s="10" t="s">
        <v>86</v>
      </c>
      <c r="E21" s="11">
        <v>68</v>
      </c>
      <c r="F21" s="11"/>
      <c r="G21" s="11">
        <v>8</v>
      </c>
      <c r="H21" s="33"/>
      <c r="I21" s="12">
        <v>967</v>
      </c>
      <c r="J21" s="11">
        <v>0.9</v>
      </c>
      <c r="K21" s="11" t="s">
        <v>21</v>
      </c>
      <c r="L21" s="11">
        <v>1</v>
      </c>
      <c r="M21" s="11"/>
      <c r="N21" s="11">
        <v>1.3</v>
      </c>
      <c r="O21" s="11" t="s">
        <v>23</v>
      </c>
      <c r="P21" s="13">
        <f t="shared" si="0"/>
        <v>1131.3900000000001</v>
      </c>
    </row>
    <row r="22" spans="1:16" s="22" customFormat="1" ht="15" customHeight="1" x14ac:dyDescent="0.3">
      <c r="A22" s="9">
        <v>22</v>
      </c>
      <c r="B22" s="9"/>
      <c r="C22" s="10" t="s">
        <v>85</v>
      </c>
      <c r="D22" s="10" t="s">
        <v>86</v>
      </c>
      <c r="E22" s="11">
        <v>88</v>
      </c>
      <c r="F22" s="11"/>
      <c r="G22" s="11">
        <v>8</v>
      </c>
      <c r="H22" s="33"/>
      <c r="I22" s="12">
        <v>921</v>
      </c>
      <c r="J22" s="11">
        <v>0.9</v>
      </c>
      <c r="K22" s="11" t="s">
        <v>21</v>
      </c>
      <c r="L22" s="11">
        <v>1</v>
      </c>
      <c r="M22" s="11"/>
      <c r="N22" s="11">
        <v>1.3</v>
      </c>
      <c r="O22" s="11" t="s">
        <v>23</v>
      </c>
      <c r="P22" s="13">
        <f t="shared" si="0"/>
        <v>1077.57</v>
      </c>
    </row>
    <row r="23" spans="1:16" s="22" customFormat="1" ht="15" customHeight="1" x14ac:dyDescent="0.3">
      <c r="A23" s="9">
        <v>23</v>
      </c>
      <c r="B23" s="9"/>
      <c r="C23" s="10" t="s">
        <v>85</v>
      </c>
      <c r="D23" s="10" t="s">
        <v>86</v>
      </c>
      <c r="E23" s="11">
        <v>73</v>
      </c>
      <c r="F23" s="11"/>
      <c r="G23" s="11">
        <v>8</v>
      </c>
      <c r="H23" s="33"/>
      <c r="I23" s="12">
        <v>1106</v>
      </c>
      <c r="J23" s="11">
        <v>0.9</v>
      </c>
      <c r="K23" s="11" t="s">
        <v>21</v>
      </c>
      <c r="L23" s="11">
        <v>1</v>
      </c>
      <c r="M23" s="11"/>
      <c r="N23" s="11">
        <v>1.3</v>
      </c>
      <c r="O23" s="11" t="s">
        <v>23</v>
      </c>
      <c r="P23" s="13">
        <f t="shared" si="0"/>
        <v>1294.02</v>
      </c>
    </row>
    <row r="24" spans="1:16" s="22" customFormat="1" ht="15" customHeight="1" x14ac:dyDescent="0.3">
      <c r="A24" s="9">
        <v>24</v>
      </c>
      <c r="B24" s="9"/>
      <c r="C24" s="10" t="s">
        <v>85</v>
      </c>
      <c r="D24" s="10" t="s">
        <v>86</v>
      </c>
      <c r="E24" s="11">
        <v>84</v>
      </c>
      <c r="F24" s="11"/>
      <c r="G24" s="11">
        <v>8</v>
      </c>
      <c r="H24" s="33"/>
      <c r="I24" s="12">
        <v>1244</v>
      </c>
      <c r="J24" s="11">
        <v>0.9</v>
      </c>
      <c r="K24" s="11" t="s">
        <v>21</v>
      </c>
      <c r="L24" s="11">
        <v>1</v>
      </c>
      <c r="M24" s="11"/>
      <c r="N24" s="11">
        <v>1.3</v>
      </c>
      <c r="O24" s="11" t="s">
        <v>23</v>
      </c>
      <c r="P24" s="13">
        <f t="shared" si="0"/>
        <v>1455.4800000000002</v>
      </c>
    </row>
    <row r="25" spans="1:16" s="22" customFormat="1" ht="15" customHeight="1" x14ac:dyDescent="0.3">
      <c r="A25" s="9">
        <v>25</v>
      </c>
      <c r="B25" s="9"/>
      <c r="C25" s="10" t="s">
        <v>83</v>
      </c>
      <c r="D25" s="10" t="s">
        <v>84</v>
      </c>
      <c r="E25" s="11">
        <v>202</v>
      </c>
      <c r="F25" s="11"/>
      <c r="G25" s="11">
        <v>9</v>
      </c>
      <c r="H25" s="33"/>
      <c r="I25" s="12">
        <v>2073</v>
      </c>
      <c r="J25" s="11">
        <v>0.6</v>
      </c>
      <c r="K25" s="11" t="s">
        <v>19</v>
      </c>
      <c r="L25" s="11">
        <v>1</v>
      </c>
      <c r="M25" s="11"/>
      <c r="N25" s="11">
        <v>1.3</v>
      </c>
      <c r="O25" s="11" t="s">
        <v>23</v>
      </c>
      <c r="P25" s="13">
        <f t="shared" si="0"/>
        <v>1616.94</v>
      </c>
    </row>
    <row r="26" spans="1:16" s="22" customFormat="1" ht="15" customHeight="1" x14ac:dyDescent="0.3">
      <c r="A26" s="9">
        <v>26</v>
      </c>
      <c r="B26" s="9"/>
      <c r="C26" s="10" t="s">
        <v>74</v>
      </c>
      <c r="D26" s="10" t="s">
        <v>75</v>
      </c>
      <c r="E26" s="11">
        <v>15</v>
      </c>
      <c r="F26" s="11"/>
      <c r="G26" s="11">
        <v>4</v>
      </c>
      <c r="H26" s="33"/>
      <c r="I26" s="12">
        <v>138</v>
      </c>
      <c r="J26" s="11">
        <v>0.8</v>
      </c>
      <c r="K26" s="11" t="s">
        <v>20</v>
      </c>
      <c r="L26" s="11">
        <v>0.9</v>
      </c>
      <c r="M26" s="11" t="s">
        <v>21</v>
      </c>
      <c r="N26" s="11">
        <v>1.3</v>
      </c>
      <c r="O26" s="11" t="s">
        <v>23</v>
      </c>
      <c r="P26" s="13">
        <f t="shared" si="0"/>
        <v>129.16800000000001</v>
      </c>
    </row>
    <row r="27" spans="1:16" s="22" customFormat="1" ht="15" customHeight="1" x14ac:dyDescent="0.3">
      <c r="A27" s="9">
        <v>44</v>
      </c>
      <c r="B27" s="9"/>
      <c r="C27" s="10" t="s">
        <v>72</v>
      </c>
      <c r="D27" s="10" t="s">
        <v>73</v>
      </c>
      <c r="E27" s="11">
        <v>26</v>
      </c>
      <c r="F27" s="11"/>
      <c r="G27" s="11">
        <v>4</v>
      </c>
      <c r="H27" s="33"/>
      <c r="I27" s="12">
        <v>207</v>
      </c>
      <c r="J27" s="11">
        <v>1</v>
      </c>
      <c r="K27" s="11"/>
      <c r="L27" s="11">
        <v>1</v>
      </c>
      <c r="M27" s="11"/>
      <c r="N27" s="11">
        <v>1.3</v>
      </c>
      <c r="O27" s="11" t="s">
        <v>23</v>
      </c>
      <c r="P27" s="13">
        <f t="shared" si="0"/>
        <v>269.10000000000002</v>
      </c>
    </row>
    <row r="28" spans="1:16" s="22" customFormat="1" ht="15" customHeight="1" x14ac:dyDescent="0.3">
      <c r="A28" s="9">
        <v>52</v>
      </c>
      <c r="B28" s="9"/>
      <c r="C28" s="10" t="s">
        <v>74</v>
      </c>
      <c r="D28" s="10" t="s">
        <v>75</v>
      </c>
      <c r="E28" s="11">
        <v>18</v>
      </c>
      <c r="F28" s="11"/>
      <c r="G28" s="11">
        <v>2</v>
      </c>
      <c r="H28" s="33"/>
      <c r="I28" s="12">
        <v>184</v>
      </c>
      <c r="J28" s="11">
        <v>0.9</v>
      </c>
      <c r="K28" s="11" t="s">
        <v>21</v>
      </c>
      <c r="L28" s="11">
        <v>1</v>
      </c>
      <c r="M28" s="11"/>
      <c r="N28" s="11">
        <v>1.3</v>
      </c>
      <c r="O28" s="11" t="s">
        <v>23</v>
      </c>
      <c r="P28" s="13">
        <f t="shared" si="0"/>
        <v>215.28</v>
      </c>
    </row>
    <row r="29" spans="1:16" s="22" customFormat="1" ht="15" customHeight="1" x14ac:dyDescent="0.3">
      <c r="A29" s="9">
        <v>53</v>
      </c>
      <c r="B29" s="9"/>
      <c r="C29" s="10" t="s">
        <v>53</v>
      </c>
      <c r="D29" s="10" t="s">
        <v>54</v>
      </c>
      <c r="E29" s="11">
        <v>56</v>
      </c>
      <c r="F29" s="11"/>
      <c r="G29" s="11">
        <v>4</v>
      </c>
      <c r="H29" s="33"/>
      <c r="I29" s="12">
        <v>599</v>
      </c>
      <c r="J29" s="11">
        <v>1</v>
      </c>
      <c r="K29" s="11"/>
      <c r="L29" s="11">
        <v>1</v>
      </c>
      <c r="M29" s="11"/>
      <c r="N29" s="11">
        <v>1.3</v>
      </c>
      <c r="O29" s="11" t="s">
        <v>23</v>
      </c>
      <c r="P29" s="13">
        <f t="shared" si="0"/>
        <v>778.7</v>
      </c>
    </row>
    <row r="30" spans="1:16" s="22" customFormat="1" ht="15" customHeight="1" x14ac:dyDescent="0.3">
      <c r="A30" s="9">
        <v>54</v>
      </c>
      <c r="B30" s="9"/>
      <c r="C30" s="10" t="s">
        <v>53</v>
      </c>
      <c r="D30" s="10" t="s">
        <v>54</v>
      </c>
      <c r="E30" s="11">
        <v>30</v>
      </c>
      <c r="F30" s="11"/>
      <c r="G30" s="11">
        <v>8</v>
      </c>
      <c r="H30" s="33"/>
      <c r="I30" s="12">
        <v>230</v>
      </c>
      <c r="J30" s="11">
        <v>1</v>
      </c>
      <c r="K30" s="11"/>
      <c r="L30" s="11">
        <v>1</v>
      </c>
      <c r="M30" s="11"/>
      <c r="N30" s="11">
        <v>1.3</v>
      </c>
      <c r="O30" s="11" t="s">
        <v>23</v>
      </c>
      <c r="P30" s="13">
        <f t="shared" si="0"/>
        <v>299</v>
      </c>
    </row>
    <row r="31" spans="1:16" s="22" customFormat="1" ht="15" customHeight="1" x14ac:dyDescent="0.3">
      <c r="A31" s="9">
        <v>55</v>
      </c>
      <c r="B31" s="9"/>
      <c r="C31" s="10" t="s">
        <v>53</v>
      </c>
      <c r="D31" s="10" t="s">
        <v>54</v>
      </c>
      <c r="E31" s="11">
        <v>33</v>
      </c>
      <c r="F31" s="11"/>
      <c r="G31" s="11">
        <v>8</v>
      </c>
      <c r="H31" s="33"/>
      <c r="I31" s="12">
        <v>276</v>
      </c>
      <c r="J31" s="11">
        <v>1</v>
      </c>
      <c r="K31" s="11"/>
      <c r="L31" s="11">
        <v>1</v>
      </c>
      <c r="M31" s="11"/>
      <c r="N31" s="11">
        <v>1.3</v>
      </c>
      <c r="O31" s="11" t="s">
        <v>23</v>
      </c>
      <c r="P31" s="13">
        <f t="shared" si="0"/>
        <v>358.8</v>
      </c>
    </row>
    <row r="32" spans="1:16" s="22" customFormat="1" ht="15" customHeight="1" x14ac:dyDescent="0.3">
      <c r="A32" s="9">
        <v>56</v>
      </c>
      <c r="B32" s="9"/>
      <c r="C32" s="10" t="s">
        <v>53</v>
      </c>
      <c r="D32" s="10" t="s">
        <v>54</v>
      </c>
      <c r="E32" s="11">
        <v>38</v>
      </c>
      <c r="F32" s="11"/>
      <c r="G32" s="11">
        <v>8</v>
      </c>
      <c r="H32" s="33"/>
      <c r="I32" s="12">
        <v>322</v>
      </c>
      <c r="J32" s="11">
        <v>1</v>
      </c>
      <c r="K32" s="11"/>
      <c r="L32" s="11">
        <v>1</v>
      </c>
      <c r="M32" s="11"/>
      <c r="N32" s="11">
        <v>1.3</v>
      </c>
      <c r="O32" s="11" t="s">
        <v>23</v>
      </c>
      <c r="P32" s="13">
        <f t="shared" si="0"/>
        <v>418.6</v>
      </c>
    </row>
    <row r="33" spans="1:19" s="22" customFormat="1" ht="15" customHeight="1" x14ac:dyDescent="0.3">
      <c r="A33" s="9">
        <v>57</v>
      </c>
      <c r="B33" s="9"/>
      <c r="C33" s="10" t="s">
        <v>53</v>
      </c>
      <c r="D33" s="10" t="s">
        <v>54</v>
      </c>
      <c r="E33" s="11">
        <v>38</v>
      </c>
      <c r="F33" s="11"/>
      <c r="G33" s="11">
        <v>7</v>
      </c>
      <c r="H33" s="33"/>
      <c r="I33" s="12">
        <v>322</v>
      </c>
      <c r="J33" s="11">
        <v>1</v>
      </c>
      <c r="K33" s="11"/>
      <c r="L33" s="11">
        <v>1</v>
      </c>
      <c r="M33" s="11"/>
      <c r="N33" s="11">
        <v>1.3</v>
      </c>
      <c r="O33" s="11" t="s">
        <v>23</v>
      </c>
      <c r="P33" s="13">
        <f t="shared" si="0"/>
        <v>418.6</v>
      </c>
    </row>
    <row r="34" spans="1:19" s="22" customFormat="1" ht="15" customHeight="1" x14ac:dyDescent="0.3">
      <c r="A34" s="9">
        <v>58</v>
      </c>
      <c r="B34" s="9"/>
      <c r="C34" s="10" t="s">
        <v>78</v>
      </c>
      <c r="D34" s="10" t="s">
        <v>79</v>
      </c>
      <c r="E34" s="11">
        <v>47</v>
      </c>
      <c r="F34" s="11"/>
      <c r="G34" s="11">
        <v>5</v>
      </c>
      <c r="H34" s="33"/>
      <c r="I34" s="12">
        <v>415</v>
      </c>
      <c r="J34" s="11">
        <v>1</v>
      </c>
      <c r="K34" s="11"/>
      <c r="L34" s="11">
        <v>1</v>
      </c>
      <c r="M34" s="11"/>
      <c r="N34" s="11">
        <v>1.3</v>
      </c>
      <c r="O34" s="11" t="s">
        <v>23</v>
      </c>
      <c r="P34" s="13">
        <f t="shared" si="0"/>
        <v>539.5</v>
      </c>
    </row>
    <row r="35" spans="1:19" s="22" customFormat="1" ht="15" customHeight="1" x14ac:dyDescent="0.3">
      <c r="A35" s="9">
        <v>59</v>
      </c>
      <c r="B35" s="9"/>
      <c r="C35" s="10" t="s">
        <v>53</v>
      </c>
      <c r="D35" s="10" t="s">
        <v>54</v>
      </c>
      <c r="E35" s="11">
        <v>54</v>
      </c>
      <c r="F35" s="11"/>
      <c r="G35" s="11">
        <v>7</v>
      </c>
      <c r="H35" s="33"/>
      <c r="I35" s="12">
        <v>599</v>
      </c>
      <c r="J35" s="11">
        <v>1</v>
      </c>
      <c r="K35" s="11"/>
      <c r="L35" s="11">
        <v>1</v>
      </c>
      <c r="M35" s="11"/>
      <c r="N35" s="11">
        <v>1.3</v>
      </c>
      <c r="O35" s="11" t="s">
        <v>23</v>
      </c>
      <c r="P35" s="13">
        <f t="shared" si="0"/>
        <v>778.7</v>
      </c>
    </row>
    <row r="36" spans="1:19" s="22" customFormat="1" ht="15" customHeight="1" x14ac:dyDescent="0.3">
      <c r="A36" s="9">
        <v>60</v>
      </c>
      <c r="B36" s="9"/>
      <c r="C36" s="10" t="s">
        <v>78</v>
      </c>
      <c r="D36" s="10" t="s">
        <v>79</v>
      </c>
      <c r="E36" s="11">
        <v>40</v>
      </c>
      <c r="F36" s="11"/>
      <c r="G36" s="11">
        <v>3</v>
      </c>
      <c r="H36" s="33"/>
      <c r="I36" s="12">
        <v>322</v>
      </c>
      <c r="J36" s="11">
        <v>1</v>
      </c>
      <c r="K36" s="11"/>
      <c r="L36" s="11">
        <v>1</v>
      </c>
      <c r="M36" s="11"/>
      <c r="N36" s="11">
        <v>1.3</v>
      </c>
      <c r="O36" s="11" t="s">
        <v>23</v>
      </c>
      <c r="P36" s="13">
        <f t="shared" si="0"/>
        <v>418.6</v>
      </c>
    </row>
    <row r="37" spans="1:19" s="22" customFormat="1" ht="15" customHeight="1" x14ac:dyDescent="0.3">
      <c r="A37" s="9">
        <v>61</v>
      </c>
      <c r="B37" s="9"/>
      <c r="C37" s="10" t="s">
        <v>72</v>
      </c>
      <c r="D37" s="10" t="s">
        <v>73</v>
      </c>
      <c r="E37" s="11" t="s">
        <v>96</v>
      </c>
      <c r="F37" s="11"/>
      <c r="G37" s="11">
        <v>3</v>
      </c>
      <c r="H37" s="33"/>
      <c r="I37" s="12">
        <v>207</v>
      </c>
      <c r="J37" s="11">
        <v>1</v>
      </c>
      <c r="K37" s="11"/>
      <c r="L37" s="11">
        <v>1</v>
      </c>
      <c r="M37" s="11"/>
      <c r="N37" s="11">
        <v>1.3</v>
      </c>
      <c r="O37" s="11" t="s">
        <v>23</v>
      </c>
      <c r="P37" s="13">
        <f t="shared" si="0"/>
        <v>269.10000000000002</v>
      </c>
    </row>
    <row r="38" spans="1:19" s="22" customFormat="1" ht="15" customHeight="1" x14ac:dyDescent="0.3">
      <c r="A38" s="9">
        <v>62</v>
      </c>
      <c r="B38" s="9"/>
      <c r="C38" s="10" t="s">
        <v>80</v>
      </c>
      <c r="D38" s="10" t="s">
        <v>81</v>
      </c>
      <c r="E38" s="11">
        <v>36</v>
      </c>
      <c r="F38" s="11"/>
      <c r="G38" s="11">
        <v>3</v>
      </c>
      <c r="H38" s="33"/>
      <c r="I38" s="12">
        <v>322</v>
      </c>
      <c r="J38" s="11">
        <v>0.6</v>
      </c>
      <c r="K38" s="11" t="s">
        <v>19</v>
      </c>
      <c r="L38" s="11">
        <v>1.1000000000000001</v>
      </c>
      <c r="M38" s="11" t="s">
        <v>22</v>
      </c>
      <c r="N38" s="11">
        <v>1.3</v>
      </c>
      <c r="O38" s="11" t="s">
        <v>23</v>
      </c>
      <c r="P38" s="13">
        <f t="shared" si="0"/>
        <v>276.27600000000001</v>
      </c>
    </row>
    <row r="39" spans="1:19" s="22" customFormat="1" ht="15" customHeight="1" x14ac:dyDescent="0.3">
      <c r="A39" s="9">
        <v>63</v>
      </c>
      <c r="B39" s="9"/>
      <c r="C39" s="10" t="s">
        <v>55</v>
      </c>
      <c r="D39" s="10" t="s">
        <v>56</v>
      </c>
      <c r="E39" s="11"/>
      <c r="F39" s="11">
        <v>5</v>
      </c>
      <c r="G39" s="11">
        <v>3</v>
      </c>
      <c r="H39" s="33"/>
      <c r="I39" s="12">
        <v>111</v>
      </c>
      <c r="J39" s="11">
        <v>0.8</v>
      </c>
      <c r="K39" s="11" t="s">
        <v>20</v>
      </c>
      <c r="L39" s="11">
        <v>0.9</v>
      </c>
      <c r="M39" s="11" t="s">
        <v>21</v>
      </c>
      <c r="N39" s="11">
        <v>1.3</v>
      </c>
      <c r="O39" s="11" t="s">
        <v>23</v>
      </c>
      <c r="P39" s="13">
        <f t="shared" si="0"/>
        <v>103.89600000000002</v>
      </c>
    </row>
    <row r="40" spans="1:19" s="22" customFormat="1" ht="15" customHeight="1" x14ac:dyDescent="0.3">
      <c r="A40" s="9">
        <v>64</v>
      </c>
      <c r="B40" s="9"/>
      <c r="C40" s="10" t="s">
        <v>74</v>
      </c>
      <c r="D40" s="10" t="s">
        <v>75</v>
      </c>
      <c r="E40" s="11"/>
      <c r="F40" s="11">
        <v>10</v>
      </c>
      <c r="G40" s="11">
        <v>4</v>
      </c>
      <c r="H40" s="33"/>
      <c r="I40" s="12">
        <v>276</v>
      </c>
      <c r="J40" s="11">
        <v>0.9</v>
      </c>
      <c r="K40" s="11" t="s">
        <v>21</v>
      </c>
      <c r="L40" s="11">
        <v>1</v>
      </c>
      <c r="M40" s="11"/>
      <c r="N40" s="11">
        <v>1.3</v>
      </c>
      <c r="O40" s="11" t="s">
        <v>23</v>
      </c>
      <c r="P40" s="13">
        <f t="shared" si="0"/>
        <v>322.92</v>
      </c>
    </row>
    <row r="41" spans="1:19" s="22" customFormat="1" ht="15" customHeight="1" x14ac:dyDescent="0.3">
      <c r="A41" s="9">
        <v>65</v>
      </c>
      <c r="B41" s="9"/>
      <c r="C41" s="10" t="s">
        <v>83</v>
      </c>
      <c r="D41" s="10" t="s">
        <v>84</v>
      </c>
      <c r="E41" s="11"/>
      <c r="F41" s="11">
        <v>5</v>
      </c>
      <c r="G41" s="11">
        <v>4</v>
      </c>
      <c r="H41" s="33"/>
      <c r="I41" s="12">
        <v>161</v>
      </c>
      <c r="J41" s="11">
        <v>1</v>
      </c>
      <c r="K41" s="11"/>
      <c r="L41" s="11">
        <v>1</v>
      </c>
      <c r="M41" s="11"/>
      <c r="N41" s="11">
        <v>1.3</v>
      </c>
      <c r="O41" s="11" t="s">
        <v>23</v>
      </c>
      <c r="P41" s="13">
        <f t="shared" si="0"/>
        <v>209.3</v>
      </c>
    </row>
    <row r="42" spans="1:19" s="22" customFormat="1" ht="15" customHeight="1" x14ac:dyDescent="0.3">
      <c r="A42" s="9">
        <v>66</v>
      </c>
      <c r="B42" s="9"/>
      <c r="C42" s="10" t="s">
        <v>55</v>
      </c>
      <c r="D42" s="10" t="s">
        <v>56</v>
      </c>
      <c r="E42" s="11"/>
      <c r="F42" s="11">
        <v>3</v>
      </c>
      <c r="G42" s="11">
        <v>2</v>
      </c>
      <c r="H42" s="33"/>
      <c r="I42" s="12">
        <v>111</v>
      </c>
      <c r="J42" s="11">
        <v>0.9</v>
      </c>
      <c r="K42" s="11" t="s">
        <v>21</v>
      </c>
      <c r="L42" s="11">
        <v>1</v>
      </c>
      <c r="M42" s="11"/>
      <c r="N42" s="11">
        <v>1.3</v>
      </c>
      <c r="O42" s="11" t="s">
        <v>23</v>
      </c>
      <c r="P42" s="13">
        <f t="shared" si="0"/>
        <v>129.87</v>
      </c>
    </row>
    <row r="43" spans="1:19" s="22" customFormat="1" ht="15" customHeight="1" x14ac:dyDescent="0.3">
      <c r="A43" s="9">
        <v>67</v>
      </c>
      <c r="B43" s="9"/>
      <c r="C43" s="10" t="s">
        <v>83</v>
      </c>
      <c r="D43" s="10" t="s">
        <v>84</v>
      </c>
      <c r="E43" s="11"/>
      <c r="F43" s="11">
        <v>4</v>
      </c>
      <c r="G43" s="11">
        <v>2</v>
      </c>
      <c r="H43" s="33"/>
      <c r="I43" s="12">
        <v>111</v>
      </c>
      <c r="J43" s="11">
        <v>1</v>
      </c>
      <c r="K43" s="11"/>
      <c r="L43" s="11">
        <v>1</v>
      </c>
      <c r="M43" s="11"/>
      <c r="N43" s="11">
        <v>1.3</v>
      </c>
      <c r="O43" s="11" t="s">
        <v>23</v>
      </c>
      <c r="P43" s="13">
        <f t="shared" si="0"/>
        <v>144.30000000000001</v>
      </c>
    </row>
    <row r="44" spans="1:19" s="22" customFormat="1" ht="15" customHeight="1" x14ac:dyDescent="0.3">
      <c r="A44" s="61" t="s">
        <v>13</v>
      </c>
      <c r="B44" s="62"/>
      <c r="C44" s="15"/>
      <c r="D44" s="15"/>
      <c r="E44" s="15"/>
      <c r="F44" s="18"/>
      <c r="G44" s="18"/>
      <c r="H44" s="34"/>
      <c r="I44" s="15"/>
      <c r="J44" s="15"/>
      <c r="K44" s="15"/>
      <c r="L44" s="15"/>
      <c r="M44" s="15"/>
      <c r="N44" s="15"/>
      <c r="O44" s="15"/>
      <c r="P44" s="41">
        <f>SUM(P6:P43)</f>
        <v>35177.142</v>
      </c>
    </row>
    <row r="45" spans="1:19" s="22" customFormat="1" ht="15" customHeight="1" x14ac:dyDescent="0.3">
      <c r="A45" s="1"/>
      <c r="B45" s="1"/>
      <c r="C45" s="1"/>
      <c r="D45" s="1"/>
      <c r="E45" s="1"/>
      <c r="F45" s="1"/>
      <c r="G45" s="1"/>
      <c r="H45" s="32"/>
      <c r="I45" s="1"/>
      <c r="J45" s="1"/>
      <c r="K45" s="1"/>
      <c r="L45" s="1"/>
      <c r="M45" s="1"/>
      <c r="N45" s="1"/>
      <c r="O45" s="1"/>
      <c r="P45" s="1"/>
    </row>
    <row r="46" spans="1:19" s="22" customFormat="1" ht="15" customHeight="1" x14ac:dyDescent="0.3">
      <c r="A46" s="37" t="s">
        <v>14</v>
      </c>
      <c r="B46" s="37"/>
      <c r="C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</row>
    <row r="47" spans="1:19" s="22" customFormat="1" x14ac:dyDescent="0.3">
      <c r="A47" s="27" t="s">
        <v>15</v>
      </c>
      <c r="B47" s="28" t="s">
        <v>41</v>
      </c>
      <c r="C47" s="48" t="s">
        <v>16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</row>
    <row r="48" spans="1:19" ht="12.75" customHeight="1" x14ac:dyDescent="0.3">
      <c r="A48" s="27" t="s">
        <v>17</v>
      </c>
      <c r="B48" s="28">
        <v>0.4</v>
      </c>
      <c r="C48" s="48" t="s">
        <v>47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R48" s="19"/>
      <c r="S48" s="21"/>
    </row>
    <row r="49" spans="1:19" ht="12.75" customHeight="1" x14ac:dyDescent="0.3">
      <c r="A49" s="27" t="s">
        <v>18</v>
      </c>
      <c r="B49" s="28">
        <v>0.5</v>
      </c>
      <c r="C49" s="48" t="s">
        <v>38</v>
      </c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R49" s="19"/>
      <c r="S49" s="21"/>
    </row>
    <row r="50" spans="1:19" ht="12.75" customHeight="1" x14ac:dyDescent="0.3">
      <c r="A50" s="27" t="s">
        <v>19</v>
      </c>
      <c r="B50" s="28">
        <v>0.6</v>
      </c>
      <c r="C50" s="48" t="s">
        <v>39</v>
      </c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37"/>
      <c r="R50" s="37"/>
    </row>
    <row r="51" spans="1:19" ht="12.75" customHeight="1" x14ac:dyDescent="0.3">
      <c r="A51" s="27" t="s">
        <v>20</v>
      </c>
      <c r="B51" s="28">
        <v>0.8</v>
      </c>
      <c r="C51" s="48" t="s">
        <v>40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</row>
    <row r="52" spans="1:19" ht="14.4" x14ac:dyDescent="0.3">
      <c r="A52" s="27" t="s">
        <v>21</v>
      </c>
      <c r="B52" s="28">
        <v>0.9</v>
      </c>
      <c r="C52" s="48" t="s">
        <v>48</v>
      </c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29"/>
      <c r="R52" s="29"/>
    </row>
    <row r="53" spans="1:19" ht="12.75" customHeight="1" x14ac:dyDescent="0.3">
      <c r="A53" s="27"/>
      <c r="B53" s="28">
        <v>1</v>
      </c>
      <c r="C53" s="48" t="s">
        <v>49</v>
      </c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30"/>
      <c r="R53" s="30"/>
    </row>
    <row r="54" spans="1:19" ht="14.4" x14ac:dyDescent="0.3">
      <c r="A54" s="27" t="s">
        <v>22</v>
      </c>
      <c r="B54" s="28">
        <v>1.1000000000000001</v>
      </c>
      <c r="C54" s="48" t="s">
        <v>50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31"/>
      <c r="R54" s="31"/>
    </row>
    <row r="55" spans="1:19" ht="27.75" customHeight="1" x14ac:dyDescent="0.3">
      <c r="A55" s="27" t="s">
        <v>23</v>
      </c>
      <c r="B55" s="28">
        <v>1.3</v>
      </c>
      <c r="C55" s="48" t="s">
        <v>51</v>
      </c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29"/>
      <c r="R55" s="29"/>
    </row>
    <row r="56" spans="1:19" ht="26.25" customHeight="1" x14ac:dyDescent="0.3">
      <c r="A56" s="27" t="s">
        <v>8</v>
      </c>
      <c r="B56" s="28">
        <v>1.4</v>
      </c>
      <c r="C56" s="48" t="s">
        <v>42</v>
      </c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29"/>
      <c r="R56" s="29"/>
    </row>
    <row r="57" spans="1:19" ht="23.25" customHeight="1" x14ac:dyDescent="0.3">
      <c r="A57" s="27" t="s">
        <v>24</v>
      </c>
      <c r="B57" s="28">
        <v>1.5</v>
      </c>
      <c r="C57" s="48" t="s">
        <v>43</v>
      </c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29"/>
      <c r="R57" s="29"/>
    </row>
    <row r="58" spans="1:19" ht="12.75" customHeight="1" x14ac:dyDescent="0.3">
      <c r="A58" s="27" t="s">
        <v>25</v>
      </c>
      <c r="B58" s="28">
        <v>2</v>
      </c>
      <c r="C58" s="48" t="s">
        <v>44</v>
      </c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29"/>
      <c r="R58" s="29"/>
    </row>
    <row r="59" spans="1:19" ht="26.25" customHeight="1" x14ac:dyDescent="0.3">
      <c r="A59" s="27" t="s">
        <v>26</v>
      </c>
      <c r="B59" s="28">
        <v>2.5</v>
      </c>
      <c r="C59" s="48" t="s">
        <v>45</v>
      </c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29"/>
      <c r="R59" s="29"/>
    </row>
    <row r="60" spans="1:19" ht="12.75" customHeight="1" x14ac:dyDescent="0.3">
      <c r="A60" s="27" t="s">
        <v>27</v>
      </c>
      <c r="B60" s="28">
        <v>3</v>
      </c>
      <c r="C60" s="48" t="s">
        <v>46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29"/>
      <c r="R60" s="29"/>
    </row>
    <row r="61" spans="1:19" ht="12.75" customHeight="1" x14ac:dyDescent="0.3">
      <c r="A61" s="27"/>
      <c r="B61" s="28"/>
      <c r="C61" s="45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29"/>
      <c r="R61" s="29"/>
    </row>
    <row r="62" spans="1:19" ht="26.25" customHeight="1" x14ac:dyDescent="0.3">
      <c r="A62" s="58" t="s">
        <v>57</v>
      </c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31"/>
      <c r="R62" s="31"/>
    </row>
    <row r="63" spans="1:19" ht="12.75" customHeight="1" x14ac:dyDescent="0.3">
      <c r="B63" s="1"/>
      <c r="E63" s="1"/>
      <c r="F63" s="1"/>
      <c r="G63" s="1"/>
      <c r="I63" s="1"/>
      <c r="K63" s="1"/>
      <c r="P63" s="1"/>
      <c r="Q63" s="29"/>
      <c r="R63" s="29"/>
    </row>
    <row r="64" spans="1:19" ht="12.75" customHeight="1" x14ac:dyDescent="0.3">
      <c r="B64" s="1"/>
      <c r="E64" s="1"/>
      <c r="F64" s="1"/>
      <c r="G64" s="1"/>
      <c r="I64" s="1"/>
      <c r="K64" s="1"/>
      <c r="P64" s="1"/>
      <c r="Q64" s="29"/>
      <c r="R64" s="29"/>
    </row>
    <row r="65" spans="2:18" ht="6" customHeight="1" x14ac:dyDescent="0.3">
      <c r="B65" s="1"/>
      <c r="E65" s="1"/>
      <c r="F65" s="1"/>
      <c r="G65" s="1"/>
      <c r="I65" s="1"/>
      <c r="K65" s="1"/>
      <c r="P65" s="1"/>
      <c r="Q65" s="7"/>
      <c r="R65" s="7"/>
    </row>
    <row r="66" spans="2:18" ht="21.75" customHeight="1" x14ac:dyDescent="0.3">
      <c r="B66" s="35"/>
      <c r="E66" s="1"/>
      <c r="F66" s="1"/>
      <c r="G66" s="1"/>
      <c r="I66" s="1"/>
      <c r="K66" s="1"/>
      <c r="P66" s="1"/>
      <c r="Q66" s="36"/>
      <c r="R66" s="36"/>
    </row>
    <row r="67" spans="2:18" x14ac:dyDescent="0.3">
      <c r="B67" s="1"/>
    </row>
    <row r="68" spans="2:18" x14ac:dyDescent="0.3">
      <c r="B68" s="1"/>
    </row>
    <row r="69" spans="2:18" x14ac:dyDescent="0.3">
      <c r="B69" s="1"/>
    </row>
    <row r="70" spans="2:18" x14ac:dyDescent="0.3">
      <c r="B70" s="1"/>
    </row>
    <row r="71" spans="2:18" x14ac:dyDescent="0.3">
      <c r="B71" s="1"/>
    </row>
    <row r="72" spans="2:18" x14ac:dyDescent="0.3">
      <c r="B72" s="1"/>
    </row>
    <row r="73" spans="2:18" x14ac:dyDescent="0.3">
      <c r="B73" s="1"/>
    </row>
    <row r="74" spans="2:18" x14ac:dyDescent="0.3">
      <c r="B74" s="1"/>
    </row>
    <row r="75" spans="2:18" x14ac:dyDescent="0.3">
      <c r="B75" s="1"/>
    </row>
    <row r="76" spans="2:18" x14ac:dyDescent="0.3">
      <c r="B76" s="1"/>
    </row>
    <row r="77" spans="2:18" x14ac:dyDescent="0.3">
      <c r="B77" s="1"/>
    </row>
  </sheetData>
  <mergeCells count="29">
    <mergeCell ref="A62:P62"/>
    <mergeCell ref="J3:O3"/>
    <mergeCell ref="P3:P4"/>
    <mergeCell ref="A5:P5"/>
    <mergeCell ref="A44:B44"/>
    <mergeCell ref="C47:P47"/>
    <mergeCell ref="C48:P48"/>
    <mergeCell ref="C49:P49"/>
    <mergeCell ref="C50:P50"/>
    <mergeCell ref="C56:P56"/>
    <mergeCell ref="C57:P57"/>
    <mergeCell ref="C58:P58"/>
    <mergeCell ref="C59:P59"/>
    <mergeCell ref="C60:P60"/>
    <mergeCell ref="C51:P51"/>
    <mergeCell ref="C52:P52"/>
    <mergeCell ref="A1:P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C53:P53"/>
    <mergeCell ref="C54:P54"/>
    <mergeCell ref="C55:P55"/>
  </mergeCells>
  <pageMargins left="0.7" right="0.7" top="0.75" bottom="0.75" header="0.3" footer="0.3"/>
  <pageSetup paperSize="9" scale="74" fitToHeight="0" orientation="landscape" r:id="rId1"/>
  <headerFooter>
    <oddFooter>&amp;C2110109_DSP_E_SO910, SO930, SO950_000_2001_00_NV</oddFooter>
  </headerFooter>
  <rowBreaks count="1" manualBreakCount="1">
    <brk id="3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32140-1EEE-4F27-A612-6DE3C7170DB5}">
  <sheetPr>
    <pageSetUpPr fitToPage="1"/>
  </sheetPr>
  <dimension ref="A1:S49"/>
  <sheetViews>
    <sheetView tabSelected="1" view="pageLayout" zoomScale="70" zoomScaleNormal="100" zoomScaleSheetLayoutView="99" zoomScalePageLayoutView="70" workbookViewId="0">
      <selection activeCell="H19" sqref="H19"/>
    </sheetView>
  </sheetViews>
  <sheetFormatPr defaultColWidth="0.5546875" defaultRowHeight="13.8" x14ac:dyDescent="0.3"/>
  <cols>
    <col min="1" max="1" width="6.6640625" style="7" customWidth="1"/>
    <col min="2" max="2" width="27.44140625" style="1" customWidth="1"/>
    <col min="3" max="3" width="19.6640625" style="1" customWidth="1"/>
    <col min="4" max="4" width="10.6640625" style="7" customWidth="1"/>
    <col min="5" max="7" width="7.44140625" style="7" customWidth="1"/>
    <col min="8" max="8" width="29.5546875" style="1" customWidth="1"/>
    <col min="9" max="9" width="10.6640625" style="8" customWidth="1"/>
    <col min="10" max="10" width="4.44140625" style="1" customWidth="1"/>
    <col min="11" max="11" width="4.44140625" style="3" customWidth="1"/>
    <col min="12" max="15" width="4.44140625" style="1" customWidth="1"/>
    <col min="16" max="16" width="10.33203125" style="8" customWidth="1"/>
    <col min="17" max="17" width="12" style="7" customWidth="1"/>
    <col min="18" max="18" width="13.44140625" style="1" customWidth="1"/>
    <col min="19" max="19" width="14" style="1" customWidth="1"/>
    <col min="20" max="20" width="20.44140625" style="1" customWidth="1"/>
    <col min="21" max="16384" width="0.5546875" style="1"/>
  </cols>
  <sheetData>
    <row r="1" spans="1:19" ht="15" customHeight="1" x14ac:dyDescent="0.3">
      <c r="A1" s="50" t="s">
        <v>97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S1" s="23"/>
    </row>
    <row r="2" spans="1:19" ht="15" customHeight="1" x14ac:dyDescent="0.3">
      <c r="I2" s="7"/>
      <c r="K2" s="2"/>
      <c r="L2" s="4"/>
      <c r="M2" s="4"/>
      <c r="N2" s="4"/>
      <c r="P2" s="7"/>
    </row>
    <row r="3" spans="1:19" ht="15" customHeight="1" x14ac:dyDescent="0.3">
      <c r="A3" s="51" t="s">
        <v>6</v>
      </c>
      <c r="B3" s="51" t="s">
        <v>0</v>
      </c>
      <c r="C3" s="51" t="s">
        <v>1</v>
      </c>
      <c r="D3" s="51" t="s">
        <v>34</v>
      </c>
      <c r="E3" s="51" t="s">
        <v>10</v>
      </c>
      <c r="F3" s="51" t="s">
        <v>58</v>
      </c>
      <c r="G3" s="51" t="s">
        <v>7</v>
      </c>
      <c r="H3" s="51" t="s">
        <v>2</v>
      </c>
      <c r="I3" s="56" t="s">
        <v>4</v>
      </c>
      <c r="J3" s="53" t="s">
        <v>3</v>
      </c>
      <c r="K3" s="53"/>
      <c r="L3" s="53"/>
      <c r="M3" s="53"/>
      <c r="N3" s="53"/>
      <c r="O3" s="53"/>
      <c r="P3" s="59" t="s">
        <v>11</v>
      </c>
      <c r="Q3" s="53" t="s">
        <v>12</v>
      </c>
    </row>
    <row r="4" spans="1:19" ht="15" customHeight="1" x14ac:dyDescent="0.3">
      <c r="A4" s="52"/>
      <c r="B4" s="52"/>
      <c r="C4" s="52"/>
      <c r="D4" s="52"/>
      <c r="E4" s="63"/>
      <c r="F4" s="63"/>
      <c r="G4" s="63"/>
      <c r="H4" s="63"/>
      <c r="I4" s="57"/>
      <c r="J4" s="5" t="s">
        <v>9</v>
      </c>
      <c r="K4" s="6" t="s">
        <v>5</v>
      </c>
      <c r="L4" s="5" t="s">
        <v>9</v>
      </c>
      <c r="M4" s="5" t="s">
        <v>5</v>
      </c>
      <c r="N4" s="5" t="s">
        <v>9</v>
      </c>
      <c r="O4" s="5" t="s">
        <v>5</v>
      </c>
      <c r="P4" s="59"/>
      <c r="Q4" s="53"/>
    </row>
    <row r="5" spans="1:19" x14ac:dyDescent="0.3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1:19" x14ac:dyDescent="0.3">
      <c r="A6" s="25" t="s">
        <v>60</v>
      </c>
      <c r="B6" s="10" t="s">
        <v>61</v>
      </c>
      <c r="C6" s="10" t="s">
        <v>29</v>
      </c>
      <c r="D6" s="11" t="s">
        <v>52</v>
      </c>
      <c r="E6" s="24"/>
      <c r="F6" s="24"/>
      <c r="G6" s="25">
        <v>4</v>
      </c>
      <c r="H6" s="26"/>
      <c r="I6" s="12">
        <v>207</v>
      </c>
      <c r="J6" s="11">
        <v>0.9</v>
      </c>
      <c r="K6" s="11" t="s">
        <v>21</v>
      </c>
      <c r="L6" s="11">
        <v>1.4</v>
      </c>
      <c r="M6" s="11" t="s">
        <v>8</v>
      </c>
      <c r="N6" s="11">
        <v>1.3</v>
      </c>
      <c r="O6" s="11" t="s">
        <v>23</v>
      </c>
      <c r="P6" s="13">
        <f>I6*J6*L6*N6</f>
        <v>339.06600000000003</v>
      </c>
      <c r="Q6" s="13">
        <f t="shared" ref="Q6:Q11" si="0">P6*G6</f>
        <v>1356.2640000000001</v>
      </c>
      <c r="R6" s="42"/>
    </row>
    <row r="7" spans="1:19" x14ac:dyDescent="0.3">
      <c r="A7" s="25" t="s">
        <v>93</v>
      </c>
      <c r="B7" s="26" t="s">
        <v>94</v>
      </c>
      <c r="C7" s="26" t="s">
        <v>65</v>
      </c>
      <c r="D7" s="25" t="s">
        <v>70</v>
      </c>
      <c r="E7" s="26"/>
      <c r="F7" s="26"/>
      <c r="G7" s="25">
        <v>11</v>
      </c>
      <c r="H7" s="26"/>
      <c r="I7" s="12">
        <v>184</v>
      </c>
      <c r="J7" s="11">
        <v>1</v>
      </c>
      <c r="K7" s="11"/>
      <c r="L7" s="11">
        <v>1</v>
      </c>
      <c r="M7" s="11"/>
      <c r="N7" s="11">
        <v>1.3</v>
      </c>
      <c r="O7" s="11" t="s">
        <v>23</v>
      </c>
      <c r="P7" s="13">
        <f t="shared" ref="P7:P11" si="1">I7*J7*L7*N7</f>
        <v>239.20000000000002</v>
      </c>
      <c r="Q7" s="13">
        <f t="shared" ref="Q7" si="2">P7*G7</f>
        <v>2631.2000000000003</v>
      </c>
      <c r="R7" s="43"/>
    </row>
    <row r="8" spans="1:19" x14ac:dyDescent="0.3">
      <c r="A8" s="25" t="s">
        <v>62</v>
      </c>
      <c r="B8" s="26" t="s">
        <v>90</v>
      </c>
      <c r="C8" s="26" t="s">
        <v>65</v>
      </c>
      <c r="D8" s="25" t="s">
        <v>70</v>
      </c>
      <c r="E8" s="26"/>
      <c r="F8" s="26"/>
      <c r="G8" s="25">
        <v>3</v>
      </c>
      <c r="H8" s="26"/>
      <c r="I8" s="12">
        <v>184</v>
      </c>
      <c r="J8" s="11">
        <v>1</v>
      </c>
      <c r="K8" s="11"/>
      <c r="L8" s="11">
        <v>1.4</v>
      </c>
      <c r="M8" s="11" t="s">
        <v>8</v>
      </c>
      <c r="N8" s="11">
        <v>1.3</v>
      </c>
      <c r="O8" s="11" t="s">
        <v>23</v>
      </c>
      <c r="P8" s="13">
        <f t="shared" si="1"/>
        <v>334.88</v>
      </c>
      <c r="Q8" s="13">
        <f t="shared" si="0"/>
        <v>1004.64</v>
      </c>
      <c r="R8" s="43"/>
    </row>
    <row r="9" spans="1:19" x14ac:dyDescent="0.3">
      <c r="A9" s="25" t="s">
        <v>63</v>
      </c>
      <c r="B9" s="26" t="s">
        <v>66</v>
      </c>
      <c r="C9" s="26" t="s">
        <v>67</v>
      </c>
      <c r="D9" s="46" t="s">
        <v>91</v>
      </c>
      <c r="E9" s="26"/>
      <c r="F9" s="26"/>
      <c r="G9" s="25">
        <v>5</v>
      </c>
      <c r="H9" s="26"/>
      <c r="I9" s="12">
        <v>115</v>
      </c>
      <c r="J9" s="11">
        <v>0.9</v>
      </c>
      <c r="K9" s="11" t="s">
        <v>21</v>
      </c>
      <c r="L9" s="11">
        <v>1.4</v>
      </c>
      <c r="M9" s="11" t="s">
        <v>8</v>
      </c>
      <c r="N9" s="11">
        <v>1.3</v>
      </c>
      <c r="O9" s="11" t="s">
        <v>23</v>
      </c>
      <c r="P9" s="13">
        <f t="shared" si="1"/>
        <v>188.36999999999998</v>
      </c>
      <c r="Q9" s="13">
        <f t="shared" si="0"/>
        <v>941.84999999999991</v>
      </c>
      <c r="R9" s="43"/>
    </row>
    <row r="10" spans="1:19" x14ac:dyDescent="0.3">
      <c r="A10" s="25" t="s">
        <v>64</v>
      </c>
      <c r="B10" s="26" t="s">
        <v>68</v>
      </c>
      <c r="C10" s="26" t="s">
        <v>69</v>
      </c>
      <c r="D10" s="25" t="s">
        <v>70</v>
      </c>
      <c r="E10" s="26"/>
      <c r="F10" s="26"/>
      <c r="G10" s="25">
        <v>4</v>
      </c>
      <c r="H10" s="26"/>
      <c r="I10" s="12">
        <v>184</v>
      </c>
      <c r="J10" s="11">
        <v>0.9</v>
      </c>
      <c r="K10" s="11" t="s">
        <v>21</v>
      </c>
      <c r="L10" s="11">
        <v>1.4</v>
      </c>
      <c r="M10" s="11" t="s">
        <v>8</v>
      </c>
      <c r="N10" s="11">
        <v>1.3</v>
      </c>
      <c r="O10" s="11" t="s">
        <v>23</v>
      </c>
      <c r="P10" s="13">
        <f t="shared" si="1"/>
        <v>301.392</v>
      </c>
      <c r="Q10" s="13">
        <f t="shared" si="0"/>
        <v>1205.568</v>
      </c>
      <c r="R10" s="43"/>
    </row>
    <row r="11" spans="1:19" x14ac:dyDescent="0.3">
      <c r="A11" s="25" t="s">
        <v>87</v>
      </c>
      <c r="B11" s="26" t="s">
        <v>88</v>
      </c>
      <c r="C11" s="26" t="s">
        <v>89</v>
      </c>
      <c r="D11" s="25" t="s">
        <v>35</v>
      </c>
      <c r="E11" s="26"/>
      <c r="F11" s="26"/>
      <c r="G11" s="25">
        <v>5</v>
      </c>
      <c r="H11" s="26"/>
      <c r="I11" s="12">
        <v>207</v>
      </c>
      <c r="J11" s="11">
        <v>1</v>
      </c>
      <c r="K11" s="11"/>
      <c r="L11" s="11">
        <v>1</v>
      </c>
      <c r="M11" s="11"/>
      <c r="N11" s="11">
        <v>1.3</v>
      </c>
      <c r="O11" s="11" t="s">
        <v>23</v>
      </c>
      <c r="P11" s="13">
        <f t="shared" si="1"/>
        <v>269.10000000000002</v>
      </c>
      <c r="Q11" s="13">
        <f t="shared" si="0"/>
        <v>1345.5</v>
      </c>
      <c r="R11" s="43"/>
    </row>
    <row r="12" spans="1:19" x14ac:dyDescent="0.3">
      <c r="A12" s="44"/>
      <c r="B12" s="45"/>
      <c r="C12" s="45"/>
      <c r="D12" s="44"/>
      <c r="E12" s="45"/>
      <c r="F12" s="45"/>
      <c r="G12" s="44"/>
      <c r="H12" s="45"/>
      <c r="I12" s="39"/>
      <c r="J12" s="38"/>
      <c r="K12" s="38"/>
      <c r="L12" s="38"/>
      <c r="M12" s="38"/>
      <c r="N12" s="38"/>
      <c r="O12" s="38"/>
      <c r="P12" s="40"/>
      <c r="Q12" s="40"/>
      <c r="R12" s="43"/>
    </row>
    <row r="13" spans="1:19" x14ac:dyDescent="0.3">
      <c r="I13" s="7"/>
      <c r="J13" s="2"/>
      <c r="K13" s="4"/>
      <c r="P13" s="7"/>
      <c r="S13" s="21" t="s">
        <v>32</v>
      </c>
    </row>
    <row r="14" spans="1:19" x14ac:dyDescent="0.3">
      <c r="A14" s="14" t="s">
        <v>13</v>
      </c>
      <c r="B14" s="15"/>
      <c r="C14" s="15"/>
      <c r="D14" s="15"/>
      <c r="E14" s="18"/>
      <c r="F14" s="18"/>
      <c r="G14" s="18">
        <f>SUM(G6:G13)</f>
        <v>32</v>
      </c>
      <c r="H14" s="15"/>
      <c r="I14" s="15"/>
      <c r="J14" s="15"/>
      <c r="K14" s="15"/>
      <c r="L14" s="15"/>
      <c r="M14" s="15"/>
      <c r="N14" s="15"/>
      <c r="O14" s="15"/>
      <c r="P14" s="16"/>
      <c r="Q14" s="17">
        <f>SUM(Q6:Q11)</f>
        <v>8485.0220000000008</v>
      </c>
      <c r="S14" s="19">
        <f>'výrub BD'!P44</f>
        <v>35177.142</v>
      </c>
    </row>
    <row r="15" spans="1:19" x14ac:dyDescent="0.3">
      <c r="A15" s="1"/>
      <c r="D15" s="1"/>
      <c r="E15" s="1"/>
      <c r="F15" s="1"/>
      <c r="G15" s="1"/>
      <c r="I15" s="1"/>
      <c r="K15" s="1"/>
      <c r="P15" s="1"/>
      <c r="Q15" s="1"/>
      <c r="S15" s="19">
        <f>Q14-S14</f>
        <v>-26692.12</v>
      </c>
    </row>
    <row r="16" spans="1:19" ht="12.75" customHeight="1" x14ac:dyDescent="0.3">
      <c r="A16" s="1"/>
      <c r="D16" s="1"/>
      <c r="E16" s="1"/>
      <c r="F16" s="1"/>
      <c r="G16" s="1"/>
      <c r="I16" s="1"/>
      <c r="K16" s="1"/>
      <c r="P16" s="1"/>
      <c r="Q16" s="1"/>
      <c r="S16" s="20"/>
    </row>
    <row r="17" spans="1:18" ht="12.75" customHeight="1" x14ac:dyDescent="0.3">
      <c r="A17" s="66" t="s">
        <v>14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1:18" x14ac:dyDescent="0.3">
      <c r="A18" s="27" t="s">
        <v>15</v>
      </c>
      <c r="B18" s="28" t="s">
        <v>41</v>
      </c>
      <c r="C18" s="48" t="s">
        <v>16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</row>
    <row r="19" spans="1:18" ht="12.75" customHeight="1" x14ac:dyDescent="0.3">
      <c r="A19" s="27" t="s">
        <v>17</v>
      </c>
      <c r="B19" s="28">
        <v>0.4</v>
      </c>
      <c r="C19" s="48" t="s">
        <v>47</v>
      </c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31"/>
    </row>
    <row r="20" spans="1:18" ht="28.5" customHeight="1" x14ac:dyDescent="0.3">
      <c r="A20" s="27" t="s">
        <v>18</v>
      </c>
      <c r="B20" s="28">
        <v>0.5</v>
      </c>
      <c r="C20" s="48" t="s">
        <v>38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31"/>
    </row>
    <row r="21" spans="1:18" ht="12.75" customHeight="1" x14ac:dyDescent="0.3">
      <c r="A21" s="27" t="s">
        <v>19</v>
      </c>
      <c r="B21" s="28">
        <v>0.6</v>
      </c>
      <c r="C21" s="48" t="s">
        <v>39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31"/>
    </row>
    <row r="22" spans="1:18" ht="12.75" customHeight="1" x14ac:dyDescent="0.3">
      <c r="A22" s="27" t="s">
        <v>20</v>
      </c>
      <c r="B22" s="28">
        <v>0.8</v>
      </c>
      <c r="C22" s="48" t="s">
        <v>40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31"/>
    </row>
    <row r="23" spans="1:18" ht="12.75" customHeight="1" x14ac:dyDescent="0.3">
      <c r="A23" s="27" t="s">
        <v>21</v>
      </c>
      <c r="B23" s="28">
        <v>0.9</v>
      </c>
      <c r="C23" s="48" t="s">
        <v>48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31"/>
    </row>
    <row r="24" spans="1:18" ht="12.75" customHeight="1" x14ac:dyDescent="0.3">
      <c r="A24" s="27"/>
      <c r="B24" s="28">
        <v>1</v>
      </c>
      <c r="C24" s="48" t="s">
        <v>49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31"/>
    </row>
    <row r="25" spans="1:18" ht="12.75" customHeight="1" x14ac:dyDescent="0.3">
      <c r="A25" s="27" t="s">
        <v>22</v>
      </c>
      <c r="B25" s="28">
        <v>1.1000000000000001</v>
      </c>
      <c r="C25" s="48" t="s">
        <v>50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31"/>
    </row>
    <row r="26" spans="1:18" ht="25.5" customHeight="1" x14ac:dyDescent="0.3">
      <c r="A26" s="27" t="s">
        <v>23</v>
      </c>
      <c r="B26" s="28">
        <v>1.3</v>
      </c>
      <c r="C26" s="48" t="s">
        <v>51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31"/>
    </row>
    <row r="27" spans="1:18" ht="27" customHeight="1" x14ac:dyDescent="0.3">
      <c r="A27" s="27" t="s">
        <v>8</v>
      </c>
      <c r="B27" s="28">
        <v>1.4</v>
      </c>
      <c r="C27" s="48" t="s">
        <v>42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31"/>
    </row>
    <row r="28" spans="1:18" ht="12.75" customHeight="1" x14ac:dyDescent="0.3">
      <c r="A28" s="27" t="s">
        <v>24</v>
      </c>
      <c r="B28" s="28">
        <v>1.5</v>
      </c>
      <c r="C28" s="48" t="s">
        <v>43</v>
      </c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31"/>
    </row>
    <row r="29" spans="1:18" ht="12.75" customHeight="1" x14ac:dyDescent="0.3">
      <c r="A29" s="27" t="s">
        <v>25</v>
      </c>
      <c r="B29" s="28">
        <v>2</v>
      </c>
      <c r="C29" s="48" t="s">
        <v>44</v>
      </c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31"/>
    </row>
    <row r="30" spans="1:18" ht="12.75" customHeight="1" x14ac:dyDescent="0.3">
      <c r="A30" s="27" t="s">
        <v>26</v>
      </c>
      <c r="B30" s="28">
        <v>2.5</v>
      </c>
      <c r="C30" s="48" t="s">
        <v>45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31"/>
    </row>
    <row r="31" spans="1:18" ht="12.75" customHeight="1" x14ac:dyDescent="0.3">
      <c r="A31" s="27" t="s">
        <v>27</v>
      </c>
      <c r="B31" s="28">
        <v>3</v>
      </c>
      <c r="C31" s="48" t="s">
        <v>46</v>
      </c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31"/>
    </row>
    <row r="32" spans="1:18" ht="12.75" customHeight="1" x14ac:dyDescent="0.3">
      <c r="E32"/>
      <c r="F32"/>
      <c r="G32"/>
      <c r="H32"/>
      <c r="I32"/>
      <c r="J32" s="8"/>
      <c r="K32" s="1"/>
      <c r="P32" s="1"/>
      <c r="R32" s="7"/>
    </row>
    <row r="33" spans="1:18" ht="27" customHeight="1" x14ac:dyDescent="0.3">
      <c r="A33" s="58" t="s">
        <v>57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29"/>
    </row>
    <row r="34" spans="1:18" x14ac:dyDescent="0.3">
      <c r="A34" s="1"/>
      <c r="D34" s="1"/>
      <c r="E34" s="1"/>
      <c r="F34" s="1"/>
      <c r="G34" s="1"/>
      <c r="I34" s="1"/>
      <c r="K34" s="1"/>
      <c r="P34" s="1"/>
      <c r="Q34" s="1"/>
    </row>
    <row r="35" spans="1:18" x14ac:dyDescent="0.3">
      <c r="A35" s="1"/>
      <c r="D35" s="1"/>
      <c r="E35" s="1"/>
      <c r="F35" s="1"/>
      <c r="G35" s="1"/>
      <c r="I35" s="1"/>
      <c r="K35" s="1"/>
      <c r="P35" s="1"/>
      <c r="Q35" s="1"/>
    </row>
    <row r="36" spans="1:18" x14ac:dyDescent="0.3">
      <c r="A36" s="1"/>
      <c r="D36" s="1"/>
      <c r="E36" s="1"/>
      <c r="F36" s="1"/>
      <c r="G36" s="1"/>
      <c r="I36" s="1"/>
      <c r="K36" s="1"/>
      <c r="P36" s="1"/>
      <c r="Q36" s="1"/>
    </row>
    <row r="37" spans="1:18" x14ac:dyDescent="0.3">
      <c r="A37" s="1"/>
      <c r="D37" s="1"/>
      <c r="E37" s="1"/>
      <c r="F37" s="1"/>
      <c r="G37" s="1"/>
      <c r="I37" s="1"/>
      <c r="K37" s="1"/>
      <c r="P37" s="1"/>
      <c r="Q37" s="1"/>
    </row>
    <row r="38" spans="1:18" x14ac:dyDescent="0.3">
      <c r="A38" s="1"/>
      <c r="D38" s="1"/>
      <c r="E38" s="1"/>
      <c r="F38" s="1"/>
      <c r="G38" s="1"/>
      <c r="I38" s="1"/>
      <c r="K38" s="1"/>
      <c r="P38" s="1"/>
      <c r="Q38" s="1"/>
    </row>
    <row r="39" spans="1:18" x14ac:dyDescent="0.3">
      <c r="A39" s="1"/>
    </row>
    <row r="40" spans="1:18" x14ac:dyDescent="0.3">
      <c r="A40" s="1"/>
    </row>
    <row r="41" spans="1:18" x14ac:dyDescent="0.3">
      <c r="A41" s="1"/>
    </row>
    <row r="42" spans="1:18" x14ac:dyDescent="0.3">
      <c r="A42" s="1"/>
    </row>
    <row r="43" spans="1:18" x14ac:dyDescent="0.3">
      <c r="A43" s="1"/>
    </row>
    <row r="44" spans="1:18" x14ac:dyDescent="0.3">
      <c r="A44" s="1"/>
    </row>
    <row r="45" spans="1:18" x14ac:dyDescent="0.3">
      <c r="A45" s="1"/>
    </row>
    <row r="46" spans="1:18" x14ac:dyDescent="0.3">
      <c r="A46" s="1"/>
    </row>
    <row r="47" spans="1:18" x14ac:dyDescent="0.3">
      <c r="A47" s="1"/>
    </row>
    <row r="48" spans="1:18" x14ac:dyDescent="0.3">
      <c r="A48" s="1"/>
    </row>
    <row r="49" spans="1:1" x14ac:dyDescent="0.3">
      <c r="A49" s="1"/>
    </row>
  </sheetData>
  <mergeCells count="30">
    <mergeCell ref="C31:Q31"/>
    <mergeCell ref="A33:Q33"/>
    <mergeCell ref="C23:Q23"/>
    <mergeCell ref="C24:Q24"/>
    <mergeCell ref="C25:Q25"/>
    <mergeCell ref="C26:Q26"/>
    <mergeCell ref="C27:Q27"/>
    <mergeCell ref="A5:Q5"/>
    <mergeCell ref="A17:R17"/>
    <mergeCell ref="C28:Q28"/>
    <mergeCell ref="C29:Q29"/>
    <mergeCell ref="C30:Q30"/>
    <mergeCell ref="C18:R18"/>
    <mergeCell ref="C19:Q19"/>
    <mergeCell ref="C20:Q20"/>
    <mergeCell ref="C21:Q21"/>
    <mergeCell ref="C22:Q22"/>
    <mergeCell ref="A1:Q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O3"/>
    <mergeCell ref="P3:P4"/>
    <mergeCell ref="Q3:Q4"/>
  </mergeCells>
  <phoneticPr fontId="5" type="noConversion"/>
  <pageMargins left="0.7" right="0.7" top="0.75" bottom="0.75" header="0.3" footer="0.3"/>
  <pageSetup paperSize="9" scale="74" fitToHeight="0" orientation="landscape" r:id="rId1"/>
  <headerFooter>
    <oddFooter>&amp;C2110109_DSP_E_SO910, SO930, SO950_000_2001_00_NV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výrub BD</vt:lpstr>
      <vt:lpstr>návrh BD</vt:lpstr>
      <vt:lpstr>'výrub BD'!Názvy_tlače</vt:lpstr>
      <vt:lpstr>'návrh BD'!Oblasť_tlače</vt:lpstr>
      <vt:lpstr>'výrub BD'!Oblasť_tlače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Ivetka</dc:creator>
  <cp:lastModifiedBy>Tomáš Stanček</cp:lastModifiedBy>
  <cp:lastPrinted>2023-11-10T12:30:22Z</cp:lastPrinted>
  <dcterms:created xsi:type="dcterms:W3CDTF">2018-01-14T13:17:07Z</dcterms:created>
  <dcterms:modified xsi:type="dcterms:W3CDTF">2023-11-10T12:30:43Z</dcterms:modified>
</cp:coreProperties>
</file>